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1340" windowHeight="9990"/>
  </bookViews>
  <sheets>
    <sheet name="valutazione" sheetId="3" r:id="rId1"/>
  </sheets>
  <definedNames>
    <definedName name="_xlnm.Print_Area" localSheetId="0">valutazione!$A$1:$F$103</definedName>
  </definedNames>
  <calcPr calcId="145621"/>
</workbook>
</file>

<file path=xl/calcChain.xml><?xml version="1.0" encoding="utf-8"?>
<calcChain xmlns="http://schemas.openxmlformats.org/spreadsheetml/2006/main">
  <c r="E29" i="3" l="1"/>
  <c r="E28" i="3"/>
  <c r="E27" i="3"/>
  <c r="E26" i="3"/>
  <c r="E25" i="3"/>
  <c r="E24" i="3"/>
  <c r="E23" i="3"/>
  <c r="E22" i="3"/>
  <c r="E21" i="3"/>
  <c r="E20" i="3"/>
  <c r="E19" i="3"/>
  <c r="E18" i="3"/>
  <c r="E17" i="3"/>
  <c r="E12" i="3"/>
  <c r="D14" i="3" l="1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E13" i="3"/>
  <c r="E11" i="3"/>
  <c r="E10" i="3"/>
  <c r="E9" i="3"/>
  <c r="F9" i="3" s="1"/>
  <c r="E8" i="3"/>
  <c r="F8" i="3"/>
  <c r="E7" i="3"/>
  <c r="F7" i="3"/>
  <c r="F13" i="3"/>
  <c r="F12" i="3"/>
  <c r="F11" i="3"/>
  <c r="F10" i="3"/>
  <c r="E6" i="3"/>
  <c r="F6" i="3" s="1"/>
  <c r="F30" i="3" l="1"/>
  <c r="F14" i="3"/>
  <c r="F32" i="3" l="1"/>
</calcChain>
</file>

<file path=xl/sharedStrings.xml><?xml version="1.0" encoding="utf-8"?>
<sst xmlns="http://schemas.openxmlformats.org/spreadsheetml/2006/main" count="97" uniqueCount="94">
  <si>
    <t>TIPOLOGIA</t>
  </si>
  <si>
    <t>Plurifamiliare</t>
  </si>
  <si>
    <t>Casa a schiera</t>
  </si>
  <si>
    <t>Casa singola</t>
  </si>
  <si>
    <t>FINITURE</t>
  </si>
  <si>
    <t>Signorili</t>
  </si>
  <si>
    <t>Storiche</t>
  </si>
  <si>
    <t>Civili</t>
  </si>
  <si>
    <t>Economiche</t>
  </si>
  <si>
    <t>MANUTENZIONE</t>
  </si>
  <si>
    <t>Ottima</t>
  </si>
  <si>
    <t>Buona</t>
  </si>
  <si>
    <t>Normale</t>
  </si>
  <si>
    <t>Scadente</t>
  </si>
  <si>
    <t>Balconi o scuri</t>
  </si>
  <si>
    <t>Tapparelle</t>
  </si>
  <si>
    <t>Assenti</t>
  </si>
  <si>
    <t>INFISSI ESTERNI</t>
  </si>
  <si>
    <t>FINESTRATURE</t>
  </si>
  <si>
    <t>Vetro singolo</t>
  </si>
  <si>
    <t>Doppi vetri</t>
  </si>
  <si>
    <t>Termo-acustiche</t>
  </si>
  <si>
    <t>VETUSTA'</t>
  </si>
  <si>
    <t>Meno di 5 anni</t>
  </si>
  <si>
    <t>Da 5 a 10 anni</t>
  </si>
  <si>
    <t>Da 10 a 20 anni</t>
  </si>
  <si>
    <t>Da 20 a 40 anni</t>
  </si>
  <si>
    <t>Più di 40 anni</t>
  </si>
  <si>
    <t>ASCENSORE</t>
  </si>
  <si>
    <t>Presente o inutile</t>
  </si>
  <si>
    <t>Assente 2° piano</t>
  </si>
  <si>
    <t>Assente 3° piano</t>
  </si>
  <si>
    <t>Assente 4° piano</t>
  </si>
  <si>
    <t>Assente 5° piano</t>
  </si>
  <si>
    <t>RISCALDAMENTO</t>
  </si>
  <si>
    <t>Centrale</t>
  </si>
  <si>
    <t>Autonomo</t>
  </si>
  <si>
    <t>CONDIZIONATORE</t>
  </si>
  <si>
    <t>Autonomo totale</t>
  </si>
  <si>
    <t>Autonomo parziale</t>
  </si>
  <si>
    <t>Assente</t>
  </si>
  <si>
    <t>SPAZI COMUNI</t>
  </si>
  <si>
    <t>Cortile</t>
  </si>
  <si>
    <t>Giardino</t>
  </si>
  <si>
    <t>Parco</t>
  </si>
  <si>
    <t>PARCHEGGIO COMUNE</t>
  </si>
  <si>
    <t>Posto auto per UI</t>
  </si>
  <si>
    <t>ESPOSIZIONE</t>
  </si>
  <si>
    <t>Panoramica/attico</t>
  </si>
  <si>
    <t>Cortile interno</t>
  </si>
  <si>
    <t>Doppia/ordinaria</t>
  </si>
  <si>
    <t xml:space="preserve">Strada pubblica </t>
  </si>
  <si>
    <t>SERVIZI IGIENICI</t>
  </si>
  <si>
    <t>Doppio</t>
  </si>
  <si>
    <t>Singolo</t>
  </si>
  <si>
    <t>VALUTAZIONE FABBRICATI RESIDENZIALI</t>
  </si>
  <si>
    <t>SUPERFICIE COMMERCIALE</t>
  </si>
  <si>
    <t>mq</t>
  </si>
  <si>
    <t>tipologia superfici</t>
  </si>
  <si>
    <t>coefficienti</t>
  </si>
  <si>
    <t>ponderazione</t>
  </si>
  <si>
    <t>residenziale</t>
  </si>
  <si>
    <t>veranda</t>
  </si>
  <si>
    <t>terrazza</t>
  </si>
  <si>
    <t>balcone</t>
  </si>
  <si>
    <t>cantina</t>
  </si>
  <si>
    <t>soffitta</t>
  </si>
  <si>
    <t>garage</t>
  </si>
  <si>
    <t>scoperto esclusivo</t>
  </si>
  <si>
    <t>tipologia</t>
  </si>
  <si>
    <t>vetusta'</t>
  </si>
  <si>
    <t>finiture</t>
  </si>
  <si>
    <t>manutenzione</t>
  </si>
  <si>
    <t>ascensore</t>
  </si>
  <si>
    <t>servizi igienici</t>
  </si>
  <si>
    <t>riscaldamento</t>
  </si>
  <si>
    <t>condizionatore</t>
  </si>
  <si>
    <t>infissi esterni</t>
  </si>
  <si>
    <t>finestrature</t>
  </si>
  <si>
    <t>spazi comuni</t>
  </si>
  <si>
    <t>parcheggio comune</t>
  </si>
  <si>
    <t>esposizione</t>
  </si>
  <si>
    <t>COEFFICIENTE DI MERITO</t>
  </si>
  <si>
    <t>VALORE DI RIFERIMENTO PER MQ</t>
  </si>
  <si>
    <t>a)</t>
  </si>
  <si>
    <t>b)</t>
  </si>
  <si>
    <t>c)</t>
  </si>
  <si>
    <t>VALUTAZIONE (a x b x c)</t>
  </si>
  <si>
    <t>computo coefficiente di merito</t>
  </si>
  <si>
    <t>aggiornamento aprile 2018</t>
  </si>
  <si>
    <t>PUNTO IMMOBILIARE</t>
  </si>
  <si>
    <t>info@pimmobiliare.it</t>
  </si>
  <si>
    <t>www.pimmobiliare.it</t>
  </si>
  <si>
    <t>cso Umberto I, 83  -  72100 BRINDISI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</si>
</sst>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8"/>
      <name val="Arial"/>
      <family val="2"/>
    </font>
    <font>
      <b/>
      <sz val="10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0" xfId="0" applyFill="1"/>
    <xf numFmtId="2" fontId="0" fillId="3" borderId="0" xfId="0" applyNumberFormat="1" applyFill="1"/>
    <xf numFmtId="3" fontId="4" fillId="2" borderId="3" xfId="0" applyNumberFormat="1" applyFont="1" applyFill="1" applyBorder="1" applyAlignment="1" applyProtection="1">
      <alignment horizontal="center"/>
      <protection locked="0"/>
    </xf>
    <xf numFmtId="3" fontId="3" fillId="2" borderId="3" xfId="0" applyNumberFormat="1" applyFont="1" applyFill="1" applyBorder="1" applyAlignment="1" applyProtection="1">
      <alignment horizontal="center"/>
      <protection locked="0"/>
    </xf>
    <xf numFmtId="3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Protection="1">
      <protection locked="0"/>
    </xf>
    <xf numFmtId="2" fontId="0" fillId="3" borderId="0" xfId="0" applyNumberFormat="1" applyFill="1" applyAlignment="1" applyProtection="1">
      <alignment horizontal="center"/>
      <protection hidden="1"/>
    </xf>
    <xf numFmtId="3" fontId="0" fillId="3" borderId="0" xfId="0" applyNumberFormat="1" applyFill="1" applyAlignment="1" applyProtection="1">
      <alignment horizontal="center"/>
      <protection hidden="1"/>
    </xf>
    <xf numFmtId="3" fontId="0" fillId="3" borderId="1" xfId="0" applyNumberFormat="1" applyFill="1" applyBorder="1" applyAlignment="1" applyProtection="1">
      <alignment horizontal="center"/>
      <protection hidden="1"/>
    </xf>
    <xf numFmtId="3" fontId="2" fillId="3" borderId="0" xfId="0" applyNumberFormat="1" applyFont="1" applyFill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2" fillId="3" borderId="0" xfId="0" applyNumberFormat="1" applyFont="1" applyFill="1" applyAlignment="1" applyProtection="1">
      <alignment horizontal="center"/>
      <protection hidden="1"/>
    </xf>
    <xf numFmtId="3" fontId="2" fillId="3" borderId="2" xfId="0" applyNumberFormat="1" applyFont="1" applyFill="1" applyBorder="1" applyAlignment="1" applyProtection="1">
      <alignment horizontal="center"/>
      <protection hidden="1"/>
    </xf>
    <xf numFmtId="0" fontId="2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2" fillId="3" borderId="0" xfId="0" applyFont="1" applyFill="1" applyAlignment="1" applyProtection="1">
      <alignment horizontal="right"/>
      <protection hidden="1"/>
    </xf>
    <xf numFmtId="0" fontId="0" fillId="3" borderId="5" xfId="0" applyFill="1" applyBorder="1" applyProtection="1">
      <protection hidden="1"/>
    </xf>
    <xf numFmtId="0" fontId="1" fillId="3" borderId="0" xfId="0" applyFont="1" applyFill="1" applyProtection="1"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5" fillId="3" borderId="0" xfId="0" applyFont="1" applyFill="1" applyAlignment="1" applyProtection="1">
      <alignment horizontal="right"/>
      <protection hidden="1"/>
    </xf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34</xdr:row>
      <xdr:rowOff>76200</xdr:rowOff>
    </xdr:from>
    <xdr:to>
      <xdr:col>2</xdr:col>
      <xdr:colOff>1495425</xdr:colOff>
      <xdr:row>38</xdr:row>
      <xdr:rowOff>133350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2100" y="5314950"/>
          <a:ext cx="819150" cy="704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abSelected="1" workbookViewId="0"/>
  </sheetViews>
  <sheetFormatPr defaultRowHeight="12.75" x14ac:dyDescent="0.2"/>
  <cols>
    <col min="1" max="1" width="4.140625" style="1" customWidth="1"/>
    <col min="2" max="2" width="9.140625" style="1"/>
    <col min="3" max="3" width="26.140625" style="1" customWidth="1"/>
    <col min="4" max="4" width="18.28515625" style="1" customWidth="1"/>
    <col min="5" max="5" width="10.5703125" style="1" bestFit="1" customWidth="1"/>
    <col min="6" max="6" width="19.7109375" style="1" customWidth="1"/>
    <col min="7" max="16384" width="9.140625" style="1"/>
  </cols>
  <sheetData>
    <row r="1" spans="1:6" x14ac:dyDescent="0.2">
      <c r="A1" s="14" t="s">
        <v>55</v>
      </c>
      <c r="B1" s="15"/>
      <c r="C1" s="15"/>
      <c r="F1" s="20" t="s">
        <v>89</v>
      </c>
    </row>
    <row r="2" spans="1:6" ht="7.5" customHeight="1" x14ac:dyDescent="0.2">
      <c r="A2" s="14"/>
      <c r="B2" s="15"/>
      <c r="C2" s="15"/>
    </row>
    <row r="3" spans="1:6" x14ac:dyDescent="0.2">
      <c r="A3" s="16" t="s">
        <v>84</v>
      </c>
      <c r="B3" s="14" t="s">
        <v>83</v>
      </c>
      <c r="C3" s="15"/>
      <c r="F3" s="3"/>
    </row>
    <row r="4" spans="1:6" ht="7.5" customHeight="1" x14ac:dyDescent="0.2">
      <c r="A4" s="14"/>
      <c r="B4" s="17"/>
      <c r="C4" s="17"/>
    </row>
    <row r="5" spans="1:6" x14ac:dyDescent="0.2">
      <c r="A5" s="15"/>
      <c r="B5" s="18" t="s">
        <v>58</v>
      </c>
      <c r="C5" s="15"/>
      <c r="D5" s="19" t="s">
        <v>57</v>
      </c>
      <c r="E5" s="19" t="s">
        <v>59</v>
      </c>
      <c r="F5" s="19" t="s">
        <v>60</v>
      </c>
    </row>
    <row r="6" spans="1:6" x14ac:dyDescent="0.2">
      <c r="A6" s="15"/>
      <c r="B6" s="15"/>
      <c r="C6" s="15" t="s">
        <v>61</v>
      </c>
      <c r="D6" s="4"/>
      <c r="E6" s="7" t="str">
        <f>IF(D6&gt;0,1,"")</f>
        <v/>
      </c>
      <c r="F6" s="8">
        <f>IF(D6&gt;0,D6*E6,0)</f>
        <v>0</v>
      </c>
    </row>
    <row r="7" spans="1:6" x14ac:dyDescent="0.2">
      <c r="A7" s="15"/>
      <c r="B7" s="15"/>
      <c r="C7" s="15" t="s">
        <v>62</v>
      </c>
      <c r="D7" s="4"/>
      <c r="E7" s="7" t="str">
        <f>IF(D7&gt;0,0.6,"")</f>
        <v/>
      </c>
      <c r="F7" s="8">
        <f t="shared" ref="F7:F13" si="0">IF(D7&gt;0,D7*E7,0)</f>
        <v>0</v>
      </c>
    </row>
    <row r="8" spans="1:6" x14ac:dyDescent="0.2">
      <c r="A8" s="15"/>
      <c r="B8" s="15"/>
      <c r="C8" s="15" t="s">
        <v>63</v>
      </c>
      <c r="D8" s="4"/>
      <c r="E8" s="7" t="str">
        <f>IF(D8&gt;0,0.4,"")</f>
        <v/>
      </c>
      <c r="F8" s="8">
        <f t="shared" si="0"/>
        <v>0</v>
      </c>
    </row>
    <row r="9" spans="1:6" x14ac:dyDescent="0.2">
      <c r="A9" s="15"/>
      <c r="B9" s="15"/>
      <c r="C9" s="15" t="s">
        <v>64</v>
      </c>
      <c r="D9" s="4"/>
      <c r="E9" s="7" t="str">
        <f>IF(D9&gt;0,0.3,"")</f>
        <v/>
      </c>
      <c r="F9" s="8">
        <f t="shared" si="0"/>
        <v>0</v>
      </c>
    </row>
    <row r="10" spans="1:6" x14ac:dyDescent="0.2">
      <c r="A10" s="15"/>
      <c r="B10" s="15"/>
      <c r="C10" s="15" t="s">
        <v>65</v>
      </c>
      <c r="D10" s="4"/>
      <c r="E10" s="7" t="str">
        <f>IF(D10&gt;0,0.5,"")</f>
        <v/>
      </c>
      <c r="F10" s="8">
        <f t="shared" si="0"/>
        <v>0</v>
      </c>
    </row>
    <row r="11" spans="1:6" x14ac:dyDescent="0.2">
      <c r="A11" s="15"/>
      <c r="B11" s="15"/>
      <c r="C11" s="15" t="s">
        <v>66</v>
      </c>
      <c r="D11" s="4"/>
      <c r="E11" s="7" t="str">
        <f>IF(D11&gt;0,0.5,"")</f>
        <v/>
      </c>
      <c r="F11" s="8">
        <f t="shared" si="0"/>
        <v>0</v>
      </c>
    </row>
    <row r="12" spans="1:6" x14ac:dyDescent="0.2">
      <c r="A12" s="15"/>
      <c r="B12" s="15"/>
      <c r="C12" s="15" t="s">
        <v>67</v>
      </c>
      <c r="D12" s="4"/>
      <c r="E12" s="7" t="str">
        <f>IF(D12&gt;0,1,"")</f>
        <v/>
      </c>
      <c r="F12" s="8">
        <f t="shared" si="0"/>
        <v>0</v>
      </c>
    </row>
    <row r="13" spans="1:6" x14ac:dyDescent="0.2">
      <c r="A13" s="15"/>
      <c r="B13" s="15"/>
      <c r="C13" s="15" t="s">
        <v>68</v>
      </c>
      <c r="D13" s="5"/>
      <c r="E13" s="7" t="str">
        <f>IF(D13&gt;0,0.1,"")</f>
        <v/>
      </c>
      <c r="F13" s="9">
        <f t="shared" si="0"/>
        <v>0</v>
      </c>
    </row>
    <row r="14" spans="1:6" x14ac:dyDescent="0.2">
      <c r="A14" s="16" t="s">
        <v>85</v>
      </c>
      <c r="B14" s="14" t="s">
        <v>56</v>
      </c>
      <c r="C14" s="15"/>
      <c r="D14" s="10">
        <f>SUM(D6:D13)</f>
        <v>0</v>
      </c>
      <c r="E14" s="15"/>
      <c r="F14" s="10">
        <f>SUM(F6:F13)</f>
        <v>0</v>
      </c>
    </row>
    <row r="15" spans="1:6" ht="7.5" customHeight="1" x14ac:dyDescent="0.2">
      <c r="A15" s="15"/>
      <c r="B15" s="17"/>
      <c r="C15" s="17"/>
    </row>
    <row r="16" spans="1:6" x14ac:dyDescent="0.2">
      <c r="A16" s="15"/>
      <c r="B16" s="18" t="s">
        <v>88</v>
      </c>
      <c r="C16" s="15"/>
    </row>
    <row r="17" spans="1:6" x14ac:dyDescent="0.2">
      <c r="A17" s="15"/>
      <c r="B17" s="15"/>
      <c r="C17" s="15" t="s">
        <v>69</v>
      </c>
      <c r="D17" s="6"/>
      <c r="E17" s="7" t="str">
        <f>IF(D17&lt;&gt;"",VLOOKUP(D17,$C$40:$D$96,2,FALSE),"")</f>
        <v/>
      </c>
      <c r="F17" s="7" t="str">
        <f>IF(E17&lt;&gt;"",E17,"")</f>
        <v/>
      </c>
    </row>
    <row r="18" spans="1:6" x14ac:dyDescent="0.2">
      <c r="A18" s="15"/>
      <c r="B18" s="15"/>
      <c r="C18" s="15" t="s">
        <v>70</v>
      </c>
      <c r="D18" s="6"/>
      <c r="E18" s="7" t="str">
        <f t="shared" ref="E18:E29" si="1">IF(D18&lt;&gt;"",VLOOKUP(D18,$C$40:$D$96,2,FALSE),"")</f>
        <v/>
      </c>
      <c r="F18" s="7" t="str">
        <f t="shared" ref="F18:F29" si="2">IF(E18&lt;&gt;"",E18,"")</f>
        <v/>
      </c>
    </row>
    <row r="19" spans="1:6" x14ac:dyDescent="0.2">
      <c r="A19" s="15"/>
      <c r="B19" s="15"/>
      <c r="C19" s="15" t="s">
        <v>71</v>
      </c>
      <c r="D19" s="6"/>
      <c r="E19" s="7" t="str">
        <f t="shared" si="1"/>
        <v/>
      </c>
      <c r="F19" s="7" t="str">
        <f t="shared" si="2"/>
        <v/>
      </c>
    </row>
    <row r="20" spans="1:6" x14ac:dyDescent="0.2">
      <c r="A20" s="15"/>
      <c r="B20" s="15"/>
      <c r="C20" s="15" t="s">
        <v>72</v>
      </c>
      <c r="D20" s="6"/>
      <c r="E20" s="7" t="str">
        <f t="shared" si="1"/>
        <v/>
      </c>
      <c r="F20" s="7" t="str">
        <f t="shared" si="2"/>
        <v/>
      </c>
    </row>
    <row r="21" spans="1:6" x14ac:dyDescent="0.2">
      <c r="A21" s="15"/>
      <c r="B21" s="15"/>
      <c r="C21" s="15" t="s">
        <v>73</v>
      </c>
      <c r="D21" s="6"/>
      <c r="E21" s="7" t="str">
        <f t="shared" si="1"/>
        <v/>
      </c>
      <c r="F21" s="7" t="str">
        <f t="shared" si="2"/>
        <v/>
      </c>
    </row>
    <row r="22" spans="1:6" x14ac:dyDescent="0.2">
      <c r="A22" s="15"/>
      <c r="B22" s="15"/>
      <c r="C22" s="15" t="s">
        <v>74</v>
      </c>
      <c r="D22" s="6"/>
      <c r="E22" s="7" t="str">
        <f t="shared" si="1"/>
        <v/>
      </c>
      <c r="F22" s="7" t="str">
        <f t="shared" si="2"/>
        <v/>
      </c>
    </row>
    <row r="23" spans="1:6" x14ac:dyDescent="0.2">
      <c r="A23" s="15"/>
      <c r="B23" s="15"/>
      <c r="C23" s="15" t="s">
        <v>75</v>
      </c>
      <c r="D23" s="6"/>
      <c r="E23" s="7" t="str">
        <f t="shared" si="1"/>
        <v/>
      </c>
      <c r="F23" s="7" t="str">
        <f t="shared" si="2"/>
        <v/>
      </c>
    </row>
    <row r="24" spans="1:6" x14ac:dyDescent="0.2">
      <c r="A24" s="15"/>
      <c r="B24" s="15"/>
      <c r="C24" s="15" t="s">
        <v>76</v>
      </c>
      <c r="D24" s="6"/>
      <c r="E24" s="7" t="str">
        <f t="shared" si="1"/>
        <v/>
      </c>
      <c r="F24" s="7" t="str">
        <f t="shared" si="2"/>
        <v/>
      </c>
    </row>
    <row r="25" spans="1:6" x14ac:dyDescent="0.2">
      <c r="A25" s="15"/>
      <c r="B25" s="15"/>
      <c r="C25" s="15" t="s">
        <v>77</v>
      </c>
      <c r="D25" s="6"/>
      <c r="E25" s="7" t="str">
        <f t="shared" si="1"/>
        <v/>
      </c>
      <c r="F25" s="7" t="str">
        <f t="shared" si="2"/>
        <v/>
      </c>
    </row>
    <row r="26" spans="1:6" x14ac:dyDescent="0.2">
      <c r="A26" s="15"/>
      <c r="B26" s="15"/>
      <c r="C26" s="15" t="s">
        <v>78</v>
      </c>
      <c r="D26" s="6"/>
      <c r="E26" s="7" t="str">
        <f t="shared" si="1"/>
        <v/>
      </c>
      <c r="F26" s="7" t="str">
        <f t="shared" si="2"/>
        <v/>
      </c>
    </row>
    <row r="27" spans="1:6" x14ac:dyDescent="0.2">
      <c r="A27" s="15"/>
      <c r="B27" s="15"/>
      <c r="C27" s="15" t="s">
        <v>79</v>
      </c>
      <c r="D27" s="6"/>
      <c r="E27" s="7" t="str">
        <f t="shared" si="1"/>
        <v/>
      </c>
      <c r="F27" s="7" t="str">
        <f t="shared" si="2"/>
        <v/>
      </c>
    </row>
    <row r="28" spans="1:6" x14ac:dyDescent="0.2">
      <c r="A28" s="15"/>
      <c r="B28" s="15"/>
      <c r="C28" s="15" t="s">
        <v>80</v>
      </c>
      <c r="D28" s="6"/>
      <c r="E28" s="7" t="str">
        <f t="shared" si="1"/>
        <v/>
      </c>
      <c r="F28" s="7" t="str">
        <f t="shared" si="2"/>
        <v/>
      </c>
    </row>
    <row r="29" spans="1:6" x14ac:dyDescent="0.2">
      <c r="A29" s="15"/>
      <c r="B29" s="15"/>
      <c r="C29" s="15" t="s">
        <v>81</v>
      </c>
      <c r="D29" s="6"/>
      <c r="E29" s="7" t="str">
        <f t="shared" si="1"/>
        <v/>
      </c>
      <c r="F29" s="11" t="str">
        <f t="shared" si="2"/>
        <v/>
      </c>
    </row>
    <row r="30" spans="1:6" x14ac:dyDescent="0.2">
      <c r="A30" s="16" t="s">
        <v>86</v>
      </c>
      <c r="B30" s="14" t="s">
        <v>82</v>
      </c>
      <c r="C30" s="15"/>
      <c r="F30" s="12">
        <f>IF(COUNTA(F17:F29)=13,PRODUCT(F17:F29),"")</f>
        <v>0</v>
      </c>
    </row>
    <row r="31" spans="1:6" ht="7.5" customHeight="1" x14ac:dyDescent="0.2">
      <c r="A31" s="15"/>
      <c r="B31" s="17"/>
      <c r="C31" s="17"/>
    </row>
    <row r="32" spans="1:6" x14ac:dyDescent="0.2">
      <c r="A32" s="16"/>
      <c r="B32" s="14" t="s">
        <v>87</v>
      </c>
      <c r="C32" s="15"/>
      <c r="F32" s="13">
        <f>F3*F14*F30</f>
        <v>0</v>
      </c>
    </row>
    <row r="36" spans="2:4" x14ac:dyDescent="0.2">
      <c r="D36" s="21" t="s">
        <v>90</v>
      </c>
    </row>
    <row r="37" spans="2:4" x14ac:dyDescent="0.2">
      <c r="D37" s="22" t="s">
        <v>93</v>
      </c>
    </row>
    <row r="38" spans="2:4" x14ac:dyDescent="0.2">
      <c r="D38" s="23" t="s">
        <v>91</v>
      </c>
    </row>
    <row r="39" spans="2:4" x14ac:dyDescent="0.2">
      <c r="D39" s="23" t="s">
        <v>92</v>
      </c>
    </row>
    <row r="40" spans="2:4" hidden="1" x14ac:dyDescent="0.2">
      <c r="B40" s="1" t="s">
        <v>0</v>
      </c>
      <c r="C40" s="1" t="s">
        <v>1</v>
      </c>
      <c r="D40" s="1">
        <v>1</v>
      </c>
    </row>
    <row r="41" spans="2:4" hidden="1" x14ac:dyDescent="0.2">
      <c r="C41" s="1" t="s">
        <v>2</v>
      </c>
      <c r="D41" s="2">
        <v>1.02</v>
      </c>
    </row>
    <row r="42" spans="2:4" hidden="1" x14ac:dyDescent="0.2">
      <c r="C42" s="1" t="s">
        <v>3</v>
      </c>
      <c r="D42" s="2">
        <v>1.04</v>
      </c>
    </row>
    <row r="43" spans="2:4" hidden="1" x14ac:dyDescent="0.2">
      <c r="D43" s="2"/>
    </row>
    <row r="44" spans="2:4" hidden="1" x14ac:dyDescent="0.2">
      <c r="B44" s="1" t="s">
        <v>22</v>
      </c>
      <c r="C44" s="1" t="s">
        <v>23</v>
      </c>
      <c r="D44" s="2">
        <v>1.1000000000000001</v>
      </c>
    </row>
    <row r="45" spans="2:4" hidden="1" x14ac:dyDescent="0.2">
      <c r="C45" s="1" t="s">
        <v>24</v>
      </c>
      <c r="D45" s="2">
        <v>1.05</v>
      </c>
    </row>
    <row r="46" spans="2:4" hidden="1" x14ac:dyDescent="0.2">
      <c r="C46" s="1" t="s">
        <v>25</v>
      </c>
      <c r="D46" s="2">
        <v>1</v>
      </c>
    </row>
    <row r="47" spans="2:4" hidden="1" x14ac:dyDescent="0.2">
      <c r="C47" s="1" t="s">
        <v>26</v>
      </c>
      <c r="D47" s="2">
        <v>0.9</v>
      </c>
    </row>
    <row r="48" spans="2:4" hidden="1" x14ac:dyDescent="0.2">
      <c r="C48" s="1" t="s">
        <v>27</v>
      </c>
      <c r="D48" s="2">
        <v>0.8</v>
      </c>
    </row>
    <row r="49" spans="2:4" hidden="1" x14ac:dyDescent="0.2">
      <c r="D49" s="2"/>
    </row>
    <row r="50" spans="2:4" hidden="1" x14ac:dyDescent="0.2">
      <c r="B50" s="1" t="s">
        <v>4</v>
      </c>
      <c r="C50" s="1" t="s">
        <v>6</v>
      </c>
      <c r="D50" s="2">
        <v>1.1000000000000001</v>
      </c>
    </row>
    <row r="51" spans="2:4" hidden="1" x14ac:dyDescent="0.2">
      <c r="C51" s="1" t="s">
        <v>5</v>
      </c>
      <c r="D51" s="2">
        <v>1.05</v>
      </c>
    </row>
    <row r="52" spans="2:4" hidden="1" x14ac:dyDescent="0.2">
      <c r="C52" s="1" t="s">
        <v>7</v>
      </c>
      <c r="D52" s="2">
        <v>1</v>
      </c>
    </row>
    <row r="53" spans="2:4" hidden="1" x14ac:dyDescent="0.2">
      <c r="C53" s="1" t="s">
        <v>8</v>
      </c>
      <c r="D53" s="2">
        <v>0.9</v>
      </c>
    </row>
    <row r="54" spans="2:4" hidden="1" x14ac:dyDescent="0.2">
      <c r="D54" s="2"/>
    </row>
    <row r="55" spans="2:4" hidden="1" x14ac:dyDescent="0.2">
      <c r="B55" s="1" t="s">
        <v>9</v>
      </c>
      <c r="C55" s="1" t="s">
        <v>10</v>
      </c>
      <c r="D55" s="2">
        <v>1.05</v>
      </c>
    </row>
    <row r="56" spans="2:4" hidden="1" x14ac:dyDescent="0.2">
      <c r="C56" s="1" t="s">
        <v>11</v>
      </c>
      <c r="D56" s="2">
        <v>1.03</v>
      </c>
    </row>
    <row r="57" spans="2:4" hidden="1" x14ac:dyDescent="0.2">
      <c r="C57" s="1" t="s">
        <v>12</v>
      </c>
      <c r="D57" s="2">
        <v>1</v>
      </c>
    </row>
    <row r="58" spans="2:4" hidden="1" x14ac:dyDescent="0.2">
      <c r="C58" s="1" t="s">
        <v>13</v>
      </c>
      <c r="D58" s="2">
        <v>0.95</v>
      </c>
    </row>
    <row r="59" spans="2:4" hidden="1" x14ac:dyDescent="0.2">
      <c r="D59" s="2"/>
    </row>
    <row r="60" spans="2:4" hidden="1" x14ac:dyDescent="0.2">
      <c r="B60" s="1" t="s">
        <v>28</v>
      </c>
      <c r="C60" s="1" t="s">
        <v>29</v>
      </c>
      <c r="D60" s="2">
        <v>1</v>
      </c>
    </row>
    <row r="61" spans="2:4" hidden="1" x14ac:dyDescent="0.2">
      <c r="C61" s="1" t="s">
        <v>30</v>
      </c>
      <c r="D61" s="2">
        <v>0.95</v>
      </c>
    </row>
    <row r="62" spans="2:4" hidden="1" x14ac:dyDescent="0.2">
      <c r="C62" s="1" t="s">
        <v>31</v>
      </c>
      <c r="D62" s="2">
        <v>0.88</v>
      </c>
    </row>
    <row r="63" spans="2:4" hidden="1" x14ac:dyDescent="0.2">
      <c r="C63" s="1" t="s">
        <v>32</v>
      </c>
      <c r="D63" s="2">
        <v>0.8</v>
      </c>
    </row>
    <row r="64" spans="2:4" hidden="1" x14ac:dyDescent="0.2">
      <c r="C64" s="1" t="s">
        <v>33</v>
      </c>
      <c r="D64" s="2">
        <v>0.7</v>
      </c>
    </row>
    <row r="65" spans="2:4" hidden="1" x14ac:dyDescent="0.2"/>
    <row r="66" spans="2:4" hidden="1" x14ac:dyDescent="0.2">
      <c r="B66" s="1" t="s">
        <v>52</v>
      </c>
      <c r="C66" s="1" t="s">
        <v>53</v>
      </c>
      <c r="D66" s="2">
        <v>1</v>
      </c>
    </row>
    <row r="67" spans="2:4" hidden="1" x14ac:dyDescent="0.2">
      <c r="C67" s="1" t="s">
        <v>54</v>
      </c>
      <c r="D67" s="2">
        <v>0.95</v>
      </c>
    </row>
    <row r="68" spans="2:4" hidden="1" x14ac:dyDescent="0.2"/>
    <row r="69" spans="2:4" hidden="1" x14ac:dyDescent="0.2">
      <c r="B69" s="1" t="s">
        <v>34</v>
      </c>
      <c r="C69" s="1" t="s">
        <v>36</v>
      </c>
      <c r="D69" s="2">
        <v>1.05</v>
      </c>
    </row>
    <row r="70" spans="2:4" hidden="1" x14ac:dyDescent="0.2">
      <c r="C70" s="1" t="s">
        <v>35</v>
      </c>
      <c r="D70" s="2">
        <v>1</v>
      </c>
    </row>
    <row r="71" spans="2:4" hidden="1" x14ac:dyDescent="0.2"/>
    <row r="72" spans="2:4" hidden="1" x14ac:dyDescent="0.2">
      <c r="B72" s="1" t="s">
        <v>37</v>
      </c>
      <c r="C72" s="1" t="s">
        <v>35</v>
      </c>
      <c r="D72" s="2">
        <v>1.04</v>
      </c>
    </row>
    <row r="73" spans="2:4" hidden="1" x14ac:dyDescent="0.2">
      <c r="C73" s="1" t="s">
        <v>38</v>
      </c>
      <c r="D73" s="2">
        <v>1.02</v>
      </c>
    </row>
    <row r="74" spans="2:4" hidden="1" x14ac:dyDescent="0.2">
      <c r="C74" s="1" t="s">
        <v>39</v>
      </c>
      <c r="D74" s="2">
        <v>1.01</v>
      </c>
    </row>
    <row r="75" spans="2:4" hidden="1" x14ac:dyDescent="0.2">
      <c r="C75" s="1" t="s">
        <v>40</v>
      </c>
      <c r="D75" s="2">
        <v>1</v>
      </c>
    </row>
    <row r="76" spans="2:4" hidden="1" x14ac:dyDescent="0.2"/>
    <row r="77" spans="2:4" hidden="1" x14ac:dyDescent="0.2">
      <c r="B77" s="1" t="s">
        <v>17</v>
      </c>
      <c r="C77" s="1" t="s">
        <v>14</v>
      </c>
      <c r="D77" s="2">
        <v>1.03</v>
      </c>
    </row>
    <row r="78" spans="2:4" hidden="1" x14ac:dyDescent="0.2">
      <c r="C78" s="1" t="s">
        <v>15</v>
      </c>
      <c r="D78" s="2">
        <v>1</v>
      </c>
    </row>
    <row r="79" spans="2:4" hidden="1" x14ac:dyDescent="0.2">
      <c r="C79" s="1" t="s">
        <v>16</v>
      </c>
      <c r="D79" s="2">
        <v>0.96</v>
      </c>
    </row>
    <row r="80" spans="2:4" hidden="1" x14ac:dyDescent="0.2">
      <c r="D80" s="2"/>
    </row>
    <row r="81" spans="2:4" hidden="1" x14ac:dyDescent="0.2">
      <c r="B81" s="1" t="s">
        <v>18</v>
      </c>
      <c r="C81" s="1" t="s">
        <v>21</v>
      </c>
      <c r="D81" s="2">
        <v>1.03</v>
      </c>
    </row>
    <row r="82" spans="2:4" hidden="1" x14ac:dyDescent="0.2">
      <c r="C82" s="1" t="s">
        <v>20</v>
      </c>
      <c r="D82" s="2">
        <v>1</v>
      </c>
    </row>
    <row r="83" spans="2:4" hidden="1" x14ac:dyDescent="0.2">
      <c r="C83" s="1" t="s">
        <v>19</v>
      </c>
      <c r="D83" s="2">
        <v>0.98</v>
      </c>
    </row>
    <row r="84" spans="2:4" hidden="1" x14ac:dyDescent="0.2"/>
    <row r="85" spans="2:4" hidden="1" x14ac:dyDescent="0.2">
      <c r="B85" s="1" t="s">
        <v>41</v>
      </c>
      <c r="C85" s="1" t="s">
        <v>16</v>
      </c>
      <c r="D85" s="2">
        <v>1</v>
      </c>
    </row>
    <row r="86" spans="2:4" hidden="1" x14ac:dyDescent="0.2">
      <c r="C86" s="1" t="s">
        <v>42</v>
      </c>
      <c r="D86" s="2">
        <v>1.02</v>
      </c>
    </row>
    <row r="87" spans="2:4" hidden="1" x14ac:dyDescent="0.2">
      <c r="C87" s="1" t="s">
        <v>43</v>
      </c>
      <c r="D87" s="2">
        <v>1.04</v>
      </c>
    </row>
    <row r="88" spans="2:4" hidden="1" x14ac:dyDescent="0.2">
      <c r="C88" s="1" t="s">
        <v>44</v>
      </c>
      <c r="D88" s="2">
        <v>1.06</v>
      </c>
    </row>
    <row r="89" spans="2:4" hidden="1" x14ac:dyDescent="0.2">
      <c r="D89" s="2"/>
    </row>
    <row r="90" spans="2:4" hidden="1" x14ac:dyDescent="0.2">
      <c r="B90" s="1" t="s">
        <v>45</v>
      </c>
      <c r="C90" s="1" t="s">
        <v>40</v>
      </c>
      <c r="D90" s="2">
        <v>1</v>
      </c>
    </row>
    <row r="91" spans="2:4" hidden="1" x14ac:dyDescent="0.2">
      <c r="C91" s="1" t="s">
        <v>46</v>
      </c>
      <c r="D91" s="2">
        <v>1.04</v>
      </c>
    </row>
    <row r="92" spans="2:4" hidden="1" x14ac:dyDescent="0.2"/>
    <row r="93" spans="2:4" hidden="1" x14ac:dyDescent="0.2">
      <c r="B93" s="1" t="s">
        <v>47</v>
      </c>
      <c r="C93" s="1" t="s">
        <v>48</v>
      </c>
      <c r="D93" s="2">
        <v>1.05</v>
      </c>
    </row>
    <row r="94" spans="2:4" hidden="1" x14ac:dyDescent="0.2">
      <c r="C94" s="1" t="s">
        <v>50</v>
      </c>
      <c r="D94" s="2">
        <v>1</v>
      </c>
    </row>
    <row r="95" spans="2:4" hidden="1" x14ac:dyDescent="0.2">
      <c r="C95" s="1" t="s">
        <v>51</v>
      </c>
      <c r="D95" s="2">
        <v>0.95</v>
      </c>
    </row>
    <row r="96" spans="2:4" hidden="1" x14ac:dyDescent="0.2">
      <c r="C96" s="1" t="s">
        <v>49</v>
      </c>
      <c r="D96" s="2">
        <v>0.9</v>
      </c>
    </row>
    <row r="101" spans="4:4" x14ac:dyDescent="0.2">
      <c r="D101" s="23"/>
    </row>
    <row r="102" spans="4:4" x14ac:dyDescent="0.2">
      <c r="D102" s="23"/>
    </row>
  </sheetData>
  <sheetProtection password="CE38" sheet="1" objects="1" scenarios="1"/>
  <dataValidations count="13">
    <dataValidation type="list" allowBlank="1" showInputMessage="1" showErrorMessage="1" sqref="D17">
      <formula1>$C$40:$C$42</formula1>
    </dataValidation>
    <dataValidation type="list" allowBlank="1" showInputMessage="1" showErrorMessage="1" sqref="D18">
      <formula1>$C$44:$C$48</formula1>
    </dataValidation>
    <dataValidation type="list" allowBlank="1" showInputMessage="1" showErrorMessage="1" sqref="D19">
      <formula1>$C$50:$C$53</formula1>
    </dataValidation>
    <dataValidation type="list" allowBlank="1" showInputMessage="1" showErrorMessage="1" sqref="D20">
      <formula1>$C$55:$C$58</formula1>
    </dataValidation>
    <dataValidation type="list" allowBlank="1" showInputMessage="1" showErrorMessage="1" sqref="D21">
      <formula1>$C$60:$C$64</formula1>
    </dataValidation>
    <dataValidation type="list" allowBlank="1" showInputMessage="1" showErrorMessage="1" sqref="D22">
      <formula1>$C$66:$C$67</formula1>
    </dataValidation>
    <dataValidation type="list" allowBlank="1" showInputMessage="1" showErrorMessage="1" sqref="D23">
      <formula1>$C$69:$C$70</formula1>
    </dataValidation>
    <dataValidation type="list" allowBlank="1" showInputMessage="1" showErrorMessage="1" sqref="D24">
      <formula1>$C$72:$C$75</formula1>
    </dataValidation>
    <dataValidation type="list" allowBlank="1" showInputMessage="1" showErrorMessage="1" sqref="D25">
      <formula1>$C$77:$C$79</formula1>
    </dataValidation>
    <dataValidation type="list" allowBlank="1" showInputMessage="1" showErrorMessage="1" sqref="D26">
      <formula1>$C$81:$C$83</formula1>
    </dataValidation>
    <dataValidation type="list" allowBlank="1" showInputMessage="1" showErrorMessage="1" sqref="D27">
      <formula1>$C$85:$C$88</formula1>
    </dataValidation>
    <dataValidation type="list" allowBlank="1" showInputMessage="1" showErrorMessage="1" sqref="D28">
      <formula1>$C$90:$C$91</formula1>
    </dataValidation>
    <dataValidation type="list" allowBlank="1" showInputMessage="1" showErrorMessage="1" sqref="D29">
      <formula1>$C$93:$C$96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valutazione</vt:lpstr>
      <vt:lpstr>valutazione!Area_stampa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Rosato</dc:creator>
  <cp:lastModifiedBy>ACo</cp:lastModifiedBy>
  <cp:lastPrinted>2018-07-04T16:26:50Z</cp:lastPrinted>
  <dcterms:created xsi:type="dcterms:W3CDTF">2004-02-14T07:52:47Z</dcterms:created>
  <dcterms:modified xsi:type="dcterms:W3CDTF">2019-03-26T15:33:03Z</dcterms:modified>
</cp:coreProperties>
</file>